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4F7C487-9C5F-4DA0-A372-3BAE9EB661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kulatio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5" i="1"/>
  <c r="F30" i="1"/>
  <c r="F29" i="1"/>
  <c r="C25" i="1" l="1"/>
  <c r="F24" i="1" l="1"/>
  <c r="Q13" i="1" l="1"/>
  <c r="R15" i="1"/>
  <c r="P15" i="1" l="1"/>
  <c r="M14" i="1"/>
  <c r="F6" i="1" l="1"/>
  <c r="F4" i="1" l="1"/>
  <c r="C9" i="1" l="1"/>
  <c r="F13" i="1" s="1"/>
  <c r="F25" i="1"/>
  <c r="F5" i="1"/>
  <c r="F12" i="1" l="1"/>
  <c r="O15" i="1" s="1"/>
  <c r="F11" i="1"/>
  <c r="F19" i="1" s="1"/>
  <c r="F14" i="1" l="1"/>
  <c r="F18" i="1"/>
  <c r="F27" i="1"/>
  <c r="F26" i="1"/>
  <c r="N15" i="1"/>
  <c r="Q15" i="1" l="1"/>
  <c r="F20" i="1"/>
  <c r="F21" i="1" s="1"/>
  <c r="F28" i="1" s="1"/>
</calcChain>
</file>

<file path=xl/sharedStrings.xml><?xml version="1.0" encoding="utf-8"?>
<sst xmlns="http://schemas.openxmlformats.org/spreadsheetml/2006/main" count="60" uniqueCount="57">
  <si>
    <t>Technische Daten</t>
  </si>
  <si>
    <t>Finanzzahlen</t>
  </si>
  <si>
    <t>Kalkulationen</t>
  </si>
  <si>
    <t>Parameter</t>
  </si>
  <si>
    <t>Tilgung</t>
  </si>
  <si>
    <t>Abschreibung</t>
  </si>
  <si>
    <t>Baujahr</t>
  </si>
  <si>
    <t>Strasse</t>
  </si>
  <si>
    <t>Ort und PLZ</t>
  </si>
  <si>
    <t>Notar</t>
  </si>
  <si>
    <t>Grundbuch</t>
  </si>
  <si>
    <t>Makler</t>
  </si>
  <si>
    <t>Kaufnebenkosten</t>
  </si>
  <si>
    <t>Wohnfläche in qm</t>
  </si>
  <si>
    <t>Kaltmiete jhr</t>
  </si>
  <si>
    <t>Hausgeld nicht umlegbar</t>
  </si>
  <si>
    <t>Zinsen</t>
  </si>
  <si>
    <t>Steuern</t>
  </si>
  <si>
    <t>Ergebnis nach Steuern</t>
  </si>
  <si>
    <t>Ergebnis nach Bewirtschaftung</t>
  </si>
  <si>
    <t>Private IHR</t>
  </si>
  <si>
    <t>Kaufpreis</t>
  </si>
  <si>
    <t>Gutachter</t>
  </si>
  <si>
    <t>Darlehen</t>
  </si>
  <si>
    <t>Eigenkapital</t>
  </si>
  <si>
    <t>Kaufpreis + Kaufnebenkosten</t>
  </si>
  <si>
    <t>Gesamt</t>
  </si>
  <si>
    <t>Kaltmiete</t>
  </si>
  <si>
    <t>Cashflow nach Rücklage</t>
  </si>
  <si>
    <t>Einnahmen</t>
  </si>
  <si>
    <t>Ausgaben</t>
  </si>
  <si>
    <t>Bewirtschaftung</t>
  </si>
  <si>
    <t>Grunderwerbssteuer</t>
  </si>
  <si>
    <t>Kennzahlen</t>
  </si>
  <si>
    <t>Brutto-Rendite</t>
  </si>
  <si>
    <t>Eigenkapital-Rendite</t>
  </si>
  <si>
    <t>Bodenwert</t>
  </si>
  <si>
    <t>Monats-Überschuss</t>
  </si>
  <si>
    <t>Netto-Rendite</t>
  </si>
  <si>
    <t>Miet-Rendite</t>
  </si>
  <si>
    <t>Leerstand in %</t>
  </si>
  <si>
    <t>Abschreibung in %</t>
  </si>
  <si>
    <t>Zins in %</t>
  </si>
  <si>
    <t>Tilgung in %</t>
  </si>
  <si>
    <t>Steuersatz in %</t>
  </si>
  <si>
    <t>Kaufpreis pro m²</t>
  </si>
  <si>
    <t>Miete pro m²</t>
  </si>
  <si>
    <t>Dir gefällt dieses Kalkulationstool? Hier gibt es noch mehr davon!</t>
  </si>
  <si>
    <t>Link: Excel Tools, Musteranschreiben, Vermieter Tools</t>
  </si>
  <si>
    <t>Link: Kostenlose Strategie Session mit Alexander Raue</t>
  </si>
  <si>
    <t>Hilfsberechnung für Steuern</t>
  </si>
  <si>
    <t>Du willst ein passives Einkommen mit Immobilien aufbauen und hast einen Engpass?</t>
  </si>
  <si>
    <t>Ich helfe dir weiter! Trage dich unter folgenden Link ein</t>
  </si>
  <si>
    <t>Rücklage pro qm</t>
  </si>
  <si>
    <t>Anteil Boden am Kaufpreis</t>
  </si>
  <si>
    <t>Zimmer</t>
  </si>
  <si>
    <r>
      <rPr>
        <b/>
        <sz val="10"/>
        <color rgb="FF0070C0"/>
        <rFont val="Calibri"/>
        <family val="2"/>
        <scheme val="minor"/>
      </rPr>
      <t>HINWEIS:</t>
    </r>
    <r>
      <rPr>
        <sz val="10"/>
        <color theme="1"/>
        <rFont val="Calibri"/>
        <family val="2"/>
        <scheme val="minor"/>
      </rPr>
      <t xml:space="preserve"> In die gelben Felder kannst du deine eigenen Werte eingeben. Die weißen und blauen Felder berechnen sich automatisch.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</si>
</sst>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Fr.&quot;\ * #,##0.00_ ;_ &quot;Fr.&quot;\ * \-#,##0.00_ ;_ &quot;Fr.&quot;\ * &quot;-&quot;??_ ;_ @_ "/>
    <numFmt numFmtId="165" formatCode="0.0%"/>
    <numFmt numFmtId="166" formatCode="_-* #,##0.00\ [$€-407]_-;\-* #,##0.00\ [$€-407]_-;_-* &quot;-&quot;??\ [$€-407]_-;_-@_-"/>
    <numFmt numFmtId="167" formatCode="_-* #,##0\ [$€-407]_-;\-* #,##0\ [$€-407]_-;_-* &quot;-&quot;??\ [$€-407]_-;_-@_-"/>
    <numFmt numFmtId="168" formatCode="_-* #,##0.0\ [$€-407]_-;\-* #,##0.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10" fontId="2" fillId="4" borderId="4" xfId="2" applyNumberFormat="1" applyFont="1" applyFill="1" applyBorder="1"/>
    <xf numFmtId="9" fontId="2" fillId="4" borderId="4" xfId="2" applyFont="1" applyFill="1" applyBorder="1"/>
    <xf numFmtId="165" fontId="2" fillId="4" borderId="4" xfId="2" applyNumberFormat="1" applyFont="1" applyFill="1" applyBorder="1"/>
    <xf numFmtId="0" fontId="2" fillId="4" borderId="4" xfId="0" applyFont="1" applyFill="1" applyBorder="1"/>
    <xf numFmtId="166" fontId="2" fillId="0" borderId="6" xfId="0" applyNumberFormat="1" applyFont="1" applyBorder="1"/>
    <xf numFmtId="167" fontId="2" fillId="4" borderId="4" xfId="1" applyNumberFormat="1" applyFont="1" applyFill="1" applyBorder="1"/>
    <xf numFmtId="0" fontId="2" fillId="2" borderId="5" xfId="0" applyFont="1" applyFill="1" applyBorder="1"/>
    <xf numFmtId="167" fontId="2" fillId="2" borderId="6" xfId="0" applyNumberFormat="1" applyFont="1" applyFill="1" applyBorder="1"/>
    <xf numFmtId="167" fontId="2" fillId="0" borderId="4" xfId="0" applyNumberFormat="1" applyFont="1" applyBorder="1"/>
    <xf numFmtId="167" fontId="2" fillId="5" borderId="4" xfId="0" applyNumberFormat="1" applyFont="1" applyFill="1" applyBorder="1"/>
    <xf numFmtId="167" fontId="2" fillId="4" borderId="4" xfId="0" applyNumberFormat="1" applyFont="1" applyFill="1" applyBorder="1"/>
    <xf numFmtId="167" fontId="2" fillId="4" borderId="6" xfId="0" applyNumberFormat="1" applyFont="1" applyFill="1" applyBorder="1"/>
    <xf numFmtId="0" fontId="2" fillId="6" borderId="5" xfId="0" applyFont="1" applyFill="1" applyBorder="1"/>
    <xf numFmtId="0" fontId="2" fillId="4" borderId="4" xfId="0" applyFont="1" applyFill="1" applyBorder="1" applyAlignment="1">
      <alignment horizontal="right"/>
    </xf>
    <xf numFmtId="0" fontId="2" fillId="0" borderId="1" xfId="0" applyFont="1" applyBorder="1"/>
    <xf numFmtId="0" fontId="2" fillId="0" borderId="8" xfId="0" applyFont="1" applyBorder="1"/>
    <xf numFmtId="0" fontId="2" fillId="0" borderId="2" xfId="0" applyFont="1" applyBorder="1"/>
    <xf numFmtId="167" fontId="2" fillId="0" borderId="9" xfId="0" applyNumberFormat="1" applyFont="1" applyBorder="1"/>
    <xf numFmtId="167" fontId="2" fillId="0" borderId="6" xfId="0" applyNumberFormat="1" applyFont="1" applyBorder="1"/>
    <xf numFmtId="167" fontId="2" fillId="0" borderId="0" xfId="0" applyNumberFormat="1" applyFont="1"/>
    <xf numFmtId="0" fontId="2" fillId="0" borderId="7" xfId="0" applyFont="1" applyBorder="1"/>
    <xf numFmtId="167" fontId="2" fillId="0" borderId="7" xfId="0" applyNumberFormat="1" applyFont="1" applyBorder="1"/>
    <xf numFmtId="167" fontId="2" fillId="0" borderId="8" xfId="0" applyNumberFormat="1" applyFont="1" applyBorder="1"/>
    <xf numFmtId="0" fontId="2" fillId="0" borderId="9" xfId="0" applyFont="1" applyBorder="1"/>
    <xf numFmtId="0" fontId="2" fillId="0" borderId="4" xfId="0" applyFont="1" applyBorder="1"/>
    <xf numFmtId="9" fontId="2" fillId="7" borderId="4" xfId="2" applyNumberFormat="1" applyFont="1" applyFill="1" applyBorder="1"/>
    <xf numFmtId="165" fontId="2" fillId="7" borderId="4" xfId="2" applyNumberFormat="1" applyFont="1" applyFill="1" applyBorder="1"/>
    <xf numFmtId="0" fontId="4" fillId="0" borderId="0" xfId="3"/>
    <xf numFmtId="165" fontId="2" fillId="4" borderId="6" xfId="2" applyNumberFormat="1" applyFont="1" applyFill="1" applyBorder="1"/>
    <xf numFmtId="0" fontId="2" fillId="5" borderId="0" xfId="0" applyFont="1" applyFill="1" applyBorder="1"/>
    <xf numFmtId="0" fontId="4" fillId="5" borderId="0" xfId="3" applyFill="1" applyBorder="1"/>
    <xf numFmtId="167" fontId="2" fillId="7" borderId="4" xfId="0" applyNumberFormat="1" applyFont="1" applyFill="1" applyBorder="1"/>
    <xf numFmtId="168" fontId="2" fillId="7" borderId="6" xfId="0" applyNumberFormat="1" applyFont="1" applyFill="1" applyBorder="1"/>
    <xf numFmtId="167" fontId="3" fillId="5" borderId="6" xfId="0" applyNumberFormat="1" applyFont="1" applyFill="1" applyBorder="1"/>
    <xf numFmtId="0" fontId="0" fillId="5" borderId="0" xfId="0" applyFill="1" applyBorder="1" applyAlignment="1">
      <alignment vertical="top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vertical="top"/>
    </xf>
    <xf numFmtId="0" fontId="2" fillId="5" borderId="0" xfId="0" applyFont="1" applyFill="1" applyBorder="1" applyAlignment="1"/>
    <xf numFmtId="0" fontId="4" fillId="2" borderId="16" xfId="3" applyFill="1" applyBorder="1" applyAlignment="1">
      <alignment vertical="top"/>
    </xf>
    <xf numFmtId="0" fontId="4" fillId="2" borderId="16" xfId="3" applyFill="1" applyBorder="1"/>
    <xf numFmtId="0" fontId="0" fillId="2" borderId="14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/>
    </xf>
    <xf numFmtId="0" fontId="0" fillId="2" borderId="14" xfId="0" applyFont="1" applyFill="1" applyBorder="1" applyAlignment="1"/>
    <xf numFmtId="168" fontId="2" fillId="5" borderId="4" xfId="2" applyNumberFormat="1" applyFont="1" applyFill="1" applyBorder="1"/>
    <xf numFmtId="9" fontId="2" fillId="5" borderId="4" xfId="2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5" fontId="2" fillId="5" borderId="4" xfId="2" applyNumberFormat="1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Kalkulation!$M$13</c:f>
              <c:strCache>
                <c:ptCount val="1"/>
                <c:pt idx="0">
                  <c:v>Kaltmiete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Kalkulation!$L$14:$L$15</c:f>
              <c:strCache>
                <c:ptCount val="2"/>
                <c:pt idx="0">
                  <c:v>Einnahmen</c:v>
                </c:pt>
                <c:pt idx="1">
                  <c:v>Ausgaben</c:v>
                </c:pt>
              </c:strCache>
            </c:strRef>
          </c:cat>
          <c:val>
            <c:numRef>
              <c:f>Kalkulation!$M$14:$M$15</c:f>
              <c:numCache>
                <c:formatCode>General</c:formatCode>
                <c:ptCount val="2"/>
                <c:pt idx="0" formatCode="_-* #,##0\ [$€-407]_-;\-* #,##0\ [$€-407]_-;_-* &quot;-&quot;??\ [$€-407]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6-42DB-89FD-0A0E04EC1D82}"/>
            </c:ext>
          </c:extLst>
        </c:ser>
        <c:ser>
          <c:idx val="1"/>
          <c:order val="1"/>
          <c:tx>
            <c:strRef>
              <c:f>Kalkulation!$N$13</c:f>
              <c:strCache>
                <c:ptCount val="1"/>
                <c:pt idx="0">
                  <c:v>Zinsen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Kalkulation!$L$14:$L$15</c:f>
              <c:strCache>
                <c:ptCount val="2"/>
                <c:pt idx="0">
                  <c:v>Einnahmen</c:v>
                </c:pt>
                <c:pt idx="1">
                  <c:v>Ausgaben</c:v>
                </c:pt>
              </c:strCache>
            </c:strRef>
          </c:cat>
          <c:val>
            <c:numRef>
              <c:f>Kalkulation!$N$14:$N$15</c:f>
              <c:numCache>
                <c:formatCode>_-* #,##0\ [$€-407]_-;\-* #,##0\ [$€-407]_-;_-* "-"??\ [$€-407]_-;_-@_-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6-42DB-89FD-0A0E04EC1D82}"/>
            </c:ext>
          </c:extLst>
        </c:ser>
        <c:ser>
          <c:idx val="2"/>
          <c:order val="2"/>
          <c:tx>
            <c:strRef>
              <c:f>Kalkulation!$O$13</c:f>
              <c:strCache>
                <c:ptCount val="1"/>
                <c:pt idx="0">
                  <c:v>Tilgung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Kalkulation!$L$14:$L$15</c:f>
              <c:strCache>
                <c:ptCount val="2"/>
                <c:pt idx="0">
                  <c:v>Einnahmen</c:v>
                </c:pt>
                <c:pt idx="1">
                  <c:v>Ausgaben</c:v>
                </c:pt>
              </c:strCache>
            </c:strRef>
          </c:cat>
          <c:val>
            <c:numRef>
              <c:f>Kalkulation!$O$14:$O$15</c:f>
              <c:numCache>
                <c:formatCode>_-* #,##0\ [$€-407]_-;\-* #,##0\ [$€-407]_-;_-* "-"??\ [$€-407]_-;_-@_-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66-42DB-89FD-0A0E04EC1D82}"/>
            </c:ext>
          </c:extLst>
        </c:ser>
        <c:ser>
          <c:idx val="3"/>
          <c:order val="3"/>
          <c:tx>
            <c:strRef>
              <c:f>Kalkulation!$P$13</c:f>
              <c:strCache>
                <c:ptCount val="1"/>
                <c:pt idx="0">
                  <c:v> Bewirtschaftung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Kalkulation!$L$14:$L$15</c:f>
              <c:strCache>
                <c:ptCount val="2"/>
                <c:pt idx="0">
                  <c:v>Einnahmen</c:v>
                </c:pt>
                <c:pt idx="1">
                  <c:v>Ausgaben</c:v>
                </c:pt>
              </c:strCache>
            </c:strRef>
          </c:cat>
          <c:val>
            <c:numRef>
              <c:f>Kalkulation!$P$14:$P$15</c:f>
              <c:numCache>
                <c:formatCode>_-* #,##0\ [$€-407]_-;\-* #,##0\ [$€-407]_-;_-* "-"??\ [$€-407]_-;_-@_-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66-42DB-89FD-0A0E04EC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76080"/>
        <c:axId val="202380568"/>
      </c:barChart>
      <c:catAx>
        <c:axId val="20237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380568"/>
        <c:crosses val="autoZero"/>
        <c:auto val="1"/>
        <c:lblAlgn val="ctr"/>
        <c:lblOffset val="100"/>
        <c:noMultiLvlLbl val="0"/>
      </c:catAx>
      <c:valAx>
        <c:axId val="2023805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-* #,##0\ [$€-407]_-;\-* #,##0\ [$€-407]_-;_-* &quot;-&quot;??\ [$€-407]_-;_-@_-" sourceLinked="1"/>
        <c:majorTickMark val="out"/>
        <c:minorTickMark val="none"/>
        <c:tickLblPos val="nextTo"/>
        <c:crossAx val="20237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256442</xdr:colOff>
      <xdr:row>7</xdr:row>
      <xdr:rowOff>146539</xdr:rowOff>
    </xdr:from>
    <xdr:to>
      <xdr:col>8</xdr:col>
      <xdr:colOff>14653</xdr:colOff>
      <xdr:row>29</xdr:row>
      <xdr:rowOff>51289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ermietertagebuch.com/vermieter-tools" TargetMode="External"/><Relationship Id="rId1" Type="http://schemas.openxmlformats.org/officeDocument/2006/relationships/hyperlink" Target="https://vermietertagebuch.com/strategiesession-erstgespraech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1"/>
  <sheetViews>
    <sheetView showGridLines="0" tabSelected="1" zoomScale="130" zoomScaleNormal="130" workbookViewId="0">
      <selection activeCell="B2" sqref="B2:C2"/>
    </sheetView>
  </sheetViews>
  <sheetFormatPr baseColWidth="10" defaultColWidth="9.140625" defaultRowHeight="12.75" x14ac:dyDescent="0.2"/>
  <cols>
    <col min="1" max="1" width="2" style="1" customWidth="1"/>
    <col min="2" max="2" width="21" style="1" bestFit="1" customWidth="1"/>
    <col min="3" max="3" width="16.7109375" style="1" bestFit="1" customWidth="1"/>
    <col min="4" max="4" width="2.28515625" style="1" customWidth="1"/>
    <col min="5" max="5" width="27.85546875" style="1" customWidth="1"/>
    <col min="6" max="6" width="12.42578125" style="1" customWidth="1"/>
    <col min="7" max="7" width="2.85546875" style="1" customWidth="1"/>
    <col min="8" max="8" width="72" style="1" customWidth="1"/>
    <col min="9" max="9" width="55.85546875" style="1" customWidth="1"/>
    <col min="10" max="11" width="28.42578125" style="1" customWidth="1"/>
    <col min="12" max="12" width="20.7109375" style="1" bestFit="1" customWidth="1"/>
    <col min="13" max="13" width="9.140625" style="1"/>
    <col min="14" max="15" width="10.42578125" style="1" bestFit="1" customWidth="1"/>
    <col min="16" max="16384" width="9.140625" style="1"/>
  </cols>
  <sheetData>
    <row r="1" spans="2:19" ht="4.5" customHeight="1" thickBot="1" x14ac:dyDescent="0.25"/>
    <row r="2" spans="2:19" ht="15" x14ac:dyDescent="0.25">
      <c r="B2" s="39" t="s">
        <v>0</v>
      </c>
      <c r="C2" s="40"/>
      <c r="E2" s="39"/>
      <c r="F2" s="40"/>
      <c r="H2" s="47" t="s">
        <v>47</v>
      </c>
    </row>
    <row r="3" spans="2:19" ht="15.75" thickBot="1" x14ac:dyDescent="0.3">
      <c r="B3" s="2" t="s">
        <v>6</v>
      </c>
      <c r="C3" s="7"/>
      <c r="E3" s="2" t="s">
        <v>21</v>
      </c>
      <c r="F3" s="14"/>
      <c r="H3" s="44" t="s">
        <v>48</v>
      </c>
    </row>
    <row r="4" spans="2:19" ht="13.5" thickBot="1" x14ac:dyDescent="0.25">
      <c r="B4" s="2" t="s">
        <v>7</v>
      </c>
      <c r="C4" s="17"/>
      <c r="E4" s="2" t="s">
        <v>25</v>
      </c>
      <c r="F4" s="12">
        <f>F3+C25</f>
        <v>0</v>
      </c>
    </row>
    <row r="5" spans="2:19" ht="15" x14ac:dyDescent="0.2">
      <c r="B5" s="2" t="s">
        <v>8</v>
      </c>
      <c r="C5" s="17"/>
      <c r="E5" s="2" t="s">
        <v>23</v>
      </c>
      <c r="F5" s="13">
        <f>F4-F6</f>
        <v>0</v>
      </c>
      <c r="H5" s="45" t="s">
        <v>51</v>
      </c>
    </row>
    <row r="6" spans="2:19" ht="15.75" thickBot="1" x14ac:dyDescent="0.25">
      <c r="B6" s="2" t="s">
        <v>13</v>
      </c>
      <c r="C6" s="7"/>
      <c r="E6" s="3" t="s">
        <v>24</v>
      </c>
      <c r="F6" s="15">
        <f>C25</f>
        <v>0</v>
      </c>
      <c r="H6" s="46" t="s">
        <v>52</v>
      </c>
    </row>
    <row r="7" spans="2:19" ht="15.75" thickBot="1" x14ac:dyDescent="0.25">
      <c r="B7" s="2" t="s">
        <v>55</v>
      </c>
      <c r="C7" s="5"/>
      <c r="H7" s="43" t="s">
        <v>49</v>
      </c>
    </row>
    <row r="8" spans="2:19" ht="15" customHeight="1" x14ac:dyDescent="0.2">
      <c r="B8" s="2" t="s">
        <v>54</v>
      </c>
      <c r="C8" s="49">
        <v>0.1</v>
      </c>
      <c r="E8" s="57" t="s">
        <v>1</v>
      </c>
      <c r="F8" s="58"/>
    </row>
    <row r="9" spans="2:19" ht="13.5" thickBot="1" x14ac:dyDescent="0.25">
      <c r="B9" s="3" t="s">
        <v>36</v>
      </c>
      <c r="C9" s="8">
        <f>C8*F4</f>
        <v>0</v>
      </c>
      <c r="E9" s="2" t="s">
        <v>14</v>
      </c>
      <c r="F9" s="14"/>
    </row>
    <row r="10" spans="2:19" ht="13.5" thickBot="1" x14ac:dyDescent="0.25">
      <c r="E10" s="2" t="s">
        <v>15</v>
      </c>
      <c r="F10" s="14">
        <f>0.2*F9</f>
        <v>0</v>
      </c>
    </row>
    <row r="11" spans="2:19" x14ac:dyDescent="0.2">
      <c r="B11" s="39" t="s">
        <v>3</v>
      </c>
      <c r="C11" s="40"/>
      <c r="E11" s="2" t="s">
        <v>16</v>
      </c>
      <c r="F11" s="12">
        <f>C12*F5</f>
        <v>0</v>
      </c>
    </row>
    <row r="12" spans="2:19" ht="13.5" thickBot="1" x14ac:dyDescent="0.25">
      <c r="B12" s="2" t="s">
        <v>42</v>
      </c>
      <c r="C12" s="4"/>
      <c r="E12" s="2" t="s">
        <v>4</v>
      </c>
      <c r="F12" s="12">
        <f>C13*F5</f>
        <v>0</v>
      </c>
    </row>
    <row r="13" spans="2:19" x14ac:dyDescent="0.2">
      <c r="B13" s="2" t="s">
        <v>43</v>
      </c>
      <c r="C13" s="4"/>
      <c r="E13" s="2" t="s">
        <v>5</v>
      </c>
      <c r="F13" s="12">
        <f>(F4-C9)*C14</f>
        <v>0</v>
      </c>
      <c r="L13" s="18"/>
      <c r="M13" s="19" t="s">
        <v>27</v>
      </c>
      <c r="N13" s="19" t="s">
        <v>16</v>
      </c>
      <c r="O13" s="19" t="s">
        <v>4</v>
      </c>
      <c r="P13" s="26" t="s">
        <v>31</v>
      </c>
      <c r="Q13" s="26" t="str">
        <f>E14</f>
        <v>Steuern</v>
      </c>
      <c r="R13" s="20" t="s">
        <v>20</v>
      </c>
    </row>
    <row r="14" spans="2:19" x14ac:dyDescent="0.2">
      <c r="B14" s="2" t="s">
        <v>41</v>
      </c>
      <c r="C14" s="6"/>
      <c r="E14" s="2" t="s">
        <v>17</v>
      </c>
      <c r="F14" s="12">
        <f>F19*C15</f>
        <v>0</v>
      </c>
      <c r="L14" s="2" t="s">
        <v>29</v>
      </c>
      <c r="M14" s="25">
        <f>F9</f>
        <v>0</v>
      </c>
      <c r="N14" s="24"/>
      <c r="O14" s="24"/>
      <c r="P14" s="24"/>
      <c r="Q14" s="24"/>
      <c r="R14" s="28"/>
    </row>
    <row r="15" spans="2:19" ht="13.5" thickBot="1" x14ac:dyDescent="0.25">
      <c r="B15" s="2" t="s">
        <v>44</v>
      </c>
      <c r="C15" s="5"/>
      <c r="E15" s="3" t="s">
        <v>20</v>
      </c>
      <c r="F15" s="22">
        <f>C6*C16*12</f>
        <v>0</v>
      </c>
      <c r="L15" s="3" t="s">
        <v>30</v>
      </c>
      <c r="M15" s="27"/>
      <c r="N15" s="21">
        <f>F11</f>
        <v>0</v>
      </c>
      <c r="O15" s="21">
        <f>F12</f>
        <v>0</v>
      </c>
      <c r="P15" s="21">
        <f>F10</f>
        <v>0</v>
      </c>
      <c r="Q15" s="21">
        <f>F14</f>
        <v>0</v>
      </c>
      <c r="R15" s="22">
        <f>F15</f>
        <v>0</v>
      </c>
      <c r="S15" s="23"/>
    </row>
    <row r="16" spans="2:19" ht="13.5" thickBot="1" x14ac:dyDescent="0.25">
      <c r="B16" s="2" t="s">
        <v>53</v>
      </c>
      <c r="C16" s="48">
        <v>0.5</v>
      </c>
    </row>
    <row r="17" spans="2:12" ht="15.75" customHeight="1" thickBot="1" x14ac:dyDescent="0.25">
      <c r="B17" s="3" t="s">
        <v>40</v>
      </c>
      <c r="C17" s="32"/>
      <c r="E17" s="57" t="s">
        <v>2</v>
      </c>
      <c r="F17" s="58"/>
    </row>
    <row r="18" spans="2:12" ht="13.5" thickBot="1" x14ac:dyDescent="0.25">
      <c r="E18" s="2" t="s">
        <v>19</v>
      </c>
      <c r="F18" s="12">
        <f>F9-(F9*C17)-F10-F11</f>
        <v>0</v>
      </c>
    </row>
    <row r="19" spans="2:12" ht="15" customHeight="1" x14ac:dyDescent="0.2">
      <c r="B19" s="57" t="s">
        <v>12</v>
      </c>
      <c r="C19" s="58"/>
      <c r="E19" s="2" t="s">
        <v>50</v>
      </c>
      <c r="F19" s="12">
        <f>F9-(F9*C17)-F10-F11-F13-F15</f>
        <v>0</v>
      </c>
    </row>
    <row r="20" spans="2:12" x14ac:dyDescent="0.2">
      <c r="B20" s="2" t="s">
        <v>9</v>
      </c>
      <c r="C20" s="56">
        <v>1.4999999999999999E-2</v>
      </c>
      <c r="E20" s="2" t="s">
        <v>18</v>
      </c>
      <c r="F20" s="12">
        <f>F9-(F9*C17)-F10-F11-F12-F14</f>
        <v>0</v>
      </c>
    </row>
    <row r="21" spans="2:12" ht="16.5" thickBot="1" x14ac:dyDescent="0.3">
      <c r="B21" s="2" t="s">
        <v>10</v>
      </c>
      <c r="C21" s="56">
        <v>5.0000000000000001E-3</v>
      </c>
      <c r="E21" s="16" t="s">
        <v>28</v>
      </c>
      <c r="F21" s="37">
        <f>F20-F15</f>
        <v>0</v>
      </c>
    </row>
    <row r="22" spans="2:12" ht="13.5" thickBot="1" x14ac:dyDescent="0.25">
      <c r="B22" s="2" t="s">
        <v>32</v>
      </c>
      <c r="C22" s="6"/>
      <c r="D22" s="23"/>
      <c r="I22" s="33"/>
    </row>
    <row r="23" spans="2:12" ht="15" x14ac:dyDescent="0.25">
      <c r="B23" s="2" t="s">
        <v>11</v>
      </c>
      <c r="C23" s="6"/>
      <c r="E23" s="57" t="s">
        <v>33</v>
      </c>
      <c r="F23" s="58"/>
      <c r="H23" s="34"/>
      <c r="I23" s="33"/>
    </row>
    <row r="24" spans="2:12" ht="15" customHeight="1" x14ac:dyDescent="0.2">
      <c r="B24" s="2" t="s">
        <v>22</v>
      </c>
      <c r="C24" s="9"/>
      <c r="E24" s="2" t="s">
        <v>39</v>
      </c>
      <c r="F24" s="29" t="e">
        <f>F9/F3</f>
        <v>#DIV/0!</v>
      </c>
      <c r="I24" s="42"/>
      <c r="J24" s="33"/>
      <c r="K24" s="33"/>
      <c r="L24" s="33"/>
    </row>
    <row r="25" spans="2:12" ht="13.5" thickBot="1" x14ac:dyDescent="0.25">
      <c r="B25" s="10" t="s">
        <v>26</v>
      </c>
      <c r="C25" s="11">
        <f>(C20+C21+C22+C23)*F3+C24</f>
        <v>0</v>
      </c>
      <c r="E25" s="2" t="s">
        <v>34</v>
      </c>
      <c r="F25" s="30" t="e">
        <f>F9/F4</f>
        <v>#DIV/0!</v>
      </c>
      <c r="I25" s="33"/>
      <c r="J25" s="33"/>
      <c r="K25" s="33"/>
      <c r="L25" s="33"/>
    </row>
    <row r="26" spans="2:12" ht="13.5" thickBot="1" x14ac:dyDescent="0.25">
      <c r="E26" s="2" t="s">
        <v>38</v>
      </c>
      <c r="F26" s="30" t="e">
        <f>(F9-F10-F11)/F4</f>
        <v>#DIV/0!</v>
      </c>
      <c r="I26" s="33"/>
      <c r="J26" s="33"/>
      <c r="K26" s="33"/>
      <c r="L26" s="33"/>
    </row>
    <row r="27" spans="2:12" ht="15" x14ac:dyDescent="0.2">
      <c r="B27" s="50" t="s">
        <v>56</v>
      </c>
      <c r="C27" s="51"/>
      <c r="E27" s="2" t="s">
        <v>35</v>
      </c>
      <c r="F27" s="29" t="e">
        <f>(F9-F10-F11)/F6</f>
        <v>#DIV/0!</v>
      </c>
      <c r="I27" s="41"/>
      <c r="J27" s="38"/>
      <c r="K27" s="38"/>
      <c r="L27" s="38"/>
    </row>
    <row r="28" spans="2:12" ht="16.5" thickBot="1" x14ac:dyDescent="0.3">
      <c r="B28" s="52"/>
      <c r="C28" s="53"/>
      <c r="E28" s="2" t="s">
        <v>37</v>
      </c>
      <c r="F28" s="37">
        <f>F21/12</f>
        <v>0</v>
      </c>
      <c r="I28" s="41"/>
      <c r="J28" s="38"/>
      <c r="K28" s="38"/>
      <c r="L28" s="38"/>
    </row>
    <row r="29" spans="2:12" ht="15" customHeight="1" thickBot="1" x14ac:dyDescent="0.25">
      <c r="B29" s="54"/>
      <c r="C29" s="55"/>
      <c r="E29" s="2" t="s">
        <v>45</v>
      </c>
      <c r="F29" s="35" t="e">
        <f>F3/C6</f>
        <v>#DIV/0!</v>
      </c>
      <c r="I29" s="33"/>
    </row>
    <row r="30" spans="2:12" ht="15.75" customHeight="1" thickBot="1" x14ac:dyDescent="0.25">
      <c r="E30" s="3" t="s">
        <v>46</v>
      </c>
      <c r="F30" s="36" t="e">
        <f>F9/12/C6</f>
        <v>#DIV/0!</v>
      </c>
    </row>
    <row r="31" spans="2:12" ht="15" x14ac:dyDescent="0.25">
      <c r="E31" s="31"/>
    </row>
  </sheetData>
  <mergeCells count="8">
    <mergeCell ref="B11:C11"/>
    <mergeCell ref="B2:C2"/>
    <mergeCell ref="E2:F2"/>
    <mergeCell ref="B27:C29"/>
    <mergeCell ref="B19:C19"/>
    <mergeCell ref="E17:F17"/>
    <mergeCell ref="E8:F8"/>
    <mergeCell ref="E23:F23"/>
  </mergeCells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8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H7" r:id="rId1" xr:uid="{DD2D1A5A-F731-4720-9E21-180F269E931A}"/>
    <hyperlink ref="H3" r:id="rId2" xr:uid="{50D706AE-F505-4D23-9E7E-27BA121E8C7C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2022-03-19T15:36:29Z</dcterms:modified>
</cp:coreProperties>
</file>